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rodrigof\Documents\SRE\PNSB\PLANERB\PLANERB\"/>
    </mc:Choice>
  </mc:AlternateContent>
  <xr:revisionPtr revIDLastSave="0" documentId="13_ncr:1_{00E12D2D-9071-431D-B804-2C00791C6F96}" xr6:coauthVersionLast="34" xr6:coauthVersionMax="34" xr10:uidLastSave="{00000000-0000-0000-0000-000000000000}"/>
  <bookViews>
    <workbookView xWindow="0" yWindow="0" windowWidth="24000" windowHeight="9735" xr2:uid="{00000000-000D-0000-FFFF-FFFF00000000}"/>
  </bookViews>
  <sheets>
    <sheet name="Plan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E22" i="1"/>
  <c r="F22" i="1" s="1"/>
  <c r="E21" i="1"/>
  <c r="F21" i="1" s="1"/>
  <c r="E20" i="1"/>
  <c r="E19" i="1"/>
  <c r="B21" i="1"/>
  <c r="B20" i="1"/>
  <c r="B19" i="1"/>
  <c r="B22" i="1" s="1"/>
  <c r="D16" i="1"/>
  <c r="E16" i="1"/>
  <c r="C16" i="1"/>
  <c r="B16" i="1"/>
  <c r="E9" i="1"/>
  <c r="C9" i="1"/>
  <c r="B9" i="1"/>
  <c r="F14" i="1"/>
  <c r="F15" i="1"/>
  <c r="F13" i="1"/>
  <c r="F16" i="1" s="1"/>
  <c r="D14" i="1"/>
  <c r="D15" i="1"/>
  <c r="D13" i="1"/>
  <c r="F7" i="1"/>
  <c r="F8" i="1"/>
  <c r="F6" i="1"/>
  <c r="D8" i="1"/>
  <c r="D6" i="1"/>
  <c r="D7" i="1"/>
  <c r="D9" i="1" l="1"/>
</calcChain>
</file>

<file path=xl/sharedStrings.xml><?xml version="1.0" encoding="utf-8"?>
<sst xmlns="http://schemas.openxmlformats.org/spreadsheetml/2006/main" count="40" uniqueCount="21">
  <si>
    <t>PLANERB</t>
  </si>
  <si>
    <t>DNOCS</t>
  </si>
  <si>
    <t>CODEVASF</t>
  </si>
  <si>
    <t>DNOS</t>
  </si>
  <si>
    <t>Intervenções Estruturais</t>
  </si>
  <si>
    <t>Recuperação</t>
  </si>
  <si>
    <t>Total (R$)</t>
  </si>
  <si>
    <t>R$/barragem</t>
  </si>
  <si>
    <t>Total (R$/ano)</t>
  </si>
  <si>
    <t>Número de barragens</t>
  </si>
  <si>
    <t>Operador</t>
  </si>
  <si>
    <t>Jurídicas, Ambientais e Fundiárias</t>
  </si>
  <si>
    <t>Plano de Segurança de Barragens</t>
  </si>
  <si>
    <t>Operação e Manutenção</t>
  </si>
  <si>
    <t>136 barragens operadas pelo DNOCS, pela CODEVASF e pelo DNOS</t>
  </si>
  <si>
    <t>Total</t>
  </si>
  <si>
    <t>R$</t>
  </si>
  <si>
    <t>TOTAL GERAL (CAPEX)</t>
  </si>
  <si>
    <t>TOTAL GERAL (OPEX)</t>
  </si>
  <si>
    <t>R$/ano</t>
  </si>
  <si>
    <t>OPEX/Recuperação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</si>
</sst>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/>
    <xf numFmtId="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" fillId="0" borderId="0" xfId="0" applyFont="1" applyBorder="1"/>
    <xf numFmtId="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3" xfId="0" applyBorder="1"/>
    <xf numFmtId="2" fontId="0" fillId="0" borderId="3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F9" sqref="F9"/>
    </sheetView>
  </sheetViews>
  <sheetFormatPr defaultRowHeight="15" x14ac:dyDescent="0.25"/>
  <cols>
    <col min="1" max="1" width="20.7109375" customWidth="1"/>
    <col min="2" max="2" width="17.85546875" customWidth="1"/>
    <col min="3" max="4" width="22" customWidth="1"/>
    <col min="5" max="5" width="24.85546875" customWidth="1"/>
    <col min="6" max="6" width="22.42578125" customWidth="1"/>
  </cols>
  <sheetData>
    <row r="1" spans="1:7" x14ac:dyDescent="0.25">
      <c r="A1" s="1" t="s">
        <v>0</v>
      </c>
      <c r="B1" s="1" t="s">
        <v>14</v>
      </c>
    </row>
    <row r="2" spans="1:7" x14ac:dyDescent="0.25">
      <c r="A2" s="1"/>
    </row>
    <row r="3" spans="1:7" x14ac:dyDescent="0.25">
      <c r="A3" s="30" t="s">
        <v>4</v>
      </c>
      <c r="B3" s="30"/>
      <c r="C3" s="30"/>
      <c r="D3" s="30"/>
      <c r="E3" s="30"/>
      <c r="F3" s="30"/>
      <c r="G3" s="4"/>
    </row>
    <row r="4" spans="1:7" x14ac:dyDescent="0.25">
      <c r="A4" s="26" t="s">
        <v>10</v>
      </c>
      <c r="B4" s="26" t="s">
        <v>9</v>
      </c>
      <c r="C4" s="29" t="s">
        <v>5</v>
      </c>
      <c r="D4" s="29"/>
      <c r="E4" s="29" t="s">
        <v>13</v>
      </c>
      <c r="F4" s="29"/>
    </row>
    <row r="5" spans="1:7" x14ac:dyDescent="0.25">
      <c r="A5" s="27"/>
      <c r="B5" s="27"/>
      <c r="C5" s="6" t="s">
        <v>6</v>
      </c>
      <c r="D5" s="6" t="s">
        <v>7</v>
      </c>
      <c r="E5" s="6" t="s">
        <v>8</v>
      </c>
      <c r="F5" s="6" t="s">
        <v>7</v>
      </c>
    </row>
    <row r="6" spans="1:7" x14ac:dyDescent="0.25">
      <c r="A6" s="1" t="s">
        <v>1</v>
      </c>
      <c r="B6" s="2">
        <v>62</v>
      </c>
      <c r="C6" s="3">
        <v>68269174</v>
      </c>
      <c r="D6" s="3">
        <f>C6/B6</f>
        <v>1101115.7096774194</v>
      </c>
      <c r="E6" s="3">
        <v>5360000</v>
      </c>
      <c r="F6" s="3">
        <f>E6/B6</f>
        <v>86451.612903225803</v>
      </c>
    </row>
    <row r="7" spans="1:7" x14ac:dyDescent="0.25">
      <c r="A7" s="1" t="s">
        <v>2</v>
      </c>
      <c r="B7" s="2">
        <v>43</v>
      </c>
      <c r="C7" s="3">
        <v>6293620</v>
      </c>
      <c r="D7" s="3">
        <f>C7/B7</f>
        <v>146363.2558139535</v>
      </c>
      <c r="E7" s="3">
        <v>1385200</v>
      </c>
      <c r="F7" s="3">
        <f>E7/B7</f>
        <v>32213.953488372092</v>
      </c>
    </row>
    <row r="8" spans="1:7" x14ac:dyDescent="0.25">
      <c r="A8" s="1" t="s">
        <v>3</v>
      </c>
      <c r="B8" s="2">
        <v>31</v>
      </c>
      <c r="C8" s="3">
        <v>5615343</v>
      </c>
      <c r="D8" s="3">
        <f>C8/B8</f>
        <v>181140.09677419355</v>
      </c>
      <c r="E8" s="3">
        <v>1771058</v>
      </c>
      <c r="F8" s="3">
        <f>E8/B8</f>
        <v>57130.903225806454</v>
      </c>
    </row>
    <row r="9" spans="1:7" x14ac:dyDescent="0.25">
      <c r="A9" s="7" t="s">
        <v>15</v>
      </c>
      <c r="B9" s="6">
        <f>SUM(B6:B8)</f>
        <v>136</v>
      </c>
      <c r="C9" s="8">
        <f>SUM(C6:C8)</f>
        <v>80178137</v>
      </c>
      <c r="D9" s="8">
        <f>SUM(D6:D8)</f>
        <v>1428619.0622655663</v>
      </c>
      <c r="E9" s="8">
        <f>SUM(E6:E8)</f>
        <v>8516258</v>
      </c>
      <c r="F9" s="8"/>
    </row>
    <row r="11" spans="1:7" x14ac:dyDescent="0.25">
      <c r="A11" s="26" t="s">
        <v>10</v>
      </c>
      <c r="B11" s="26" t="s">
        <v>9</v>
      </c>
      <c r="C11" s="28" t="s">
        <v>11</v>
      </c>
      <c r="D11" s="28"/>
      <c r="E11" s="29" t="s">
        <v>12</v>
      </c>
      <c r="F11" s="29"/>
    </row>
    <row r="12" spans="1:7" x14ac:dyDescent="0.25">
      <c r="A12" s="27"/>
      <c r="B12" s="27"/>
      <c r="C12" s="6" t="s">
        <v>6</v>
      </c>
      <c r="D12" s="6" t="s">
        <v>7</v>
      </c>
      <c r="E12" s="6" t="s">
        <v>6</v>
      </c>
      <c r="F12" s="6" t="s">
        <v>7</v>
      </c>
    </row>
    <row r="13" spans="1:7" x14ac:dyDescent="0.25">
      <c r="A13" s="10" t="s">
        <v>1</v>
      </c>
      <c r="B13" s="11">
        <v>62</v>
      </c>
      <c r="C13" s="12">
        <v>13600000</v>
      </c>
      <c r="D13" s="12">
        <f>C13/B13</f>
        <v>219354.83870967742</v>
      </c>
      <c r="E13" s="12">
        <v>30843887</v>
      </c>
      <c r="F13" s="12">
        <f>E13/B13</f>
        <v>497482.04838709679</v>
      </c>
    </row>
    <row r="14" spans="1:7" x14ac:dyDescent="0.25">
      <c r="A14" s="13" t="s">
        <v>2</v>
      </c>
      <c r="B14" s="9">
        <v>43</v>
      </c>
      <c r="C14" s="14">
        <v>11700000</v>
      </c>
      <c r="D14" s="14">
        <f t="shared" ref="D14:D15" si="0">C14/B14</f>
        <v>272093.02325581393</v>
      </c>
      <c r="E14" s="14">
        <v>9781445</v>
      </c>
      <c r="F14" s="14">
        <f>E14/B14</f>
        <v>227475.46511627908</v>
      </c>
    </row>
    <row r="15" spans="1:7" x14ac:dyDescent="0.25">
      <c r="A15" s="13" t="s">
        <v>3</v>
      </c>
      <c r="B15" s="9">
        <v>31</v>
      </c>
      <c r="C15" s="14">
        <v>7800000</v>
      </c>
      <c r="D15" s="14">
        <f t="shared" si="0"/>
        <v>251612.90322580645</v>
      </c>
      <c r="E15" s="14">
        <v>14086632</v>
      </c>
      <c r="F15" s="14">
        <f>E15/B15</f>
        <v>454407.48387096776</v>
      </c>
    </row>
    <row r="16" spans="1:7" x14ac:dyDescent="0.25">
      <c r="A16" s="7" t="s">
        <v>15</v>
      </c>
      <c r="B16" s="6">
        <f>SUM(B13:B15)</f>
        <v>136</v>
      </c>
      <c r="C16" s="8">
        <f>SUM(C13:C15)</f>
        <v>33100000</v>
      </c>
      <c r="D16" s="8">
        <f t="shared" ref="D16:F16" si="1">SUM(D13:D15)</f>
        <v>743060.76519129775</v>
      </c>
      <c r="E16" s="8">
        <f t="shared" si="1"/>
        <v>54711964</v>
      </c>
      <c r="F16" s="8">
        <f t="shared" si="1"/>
        <v>1179364.9973743437</v>
      </c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7" t="s">
        <v>17</v>
      </c>
      <c r="B18" s="15" t="s">
        <v>16</v>
      </c>
      <c r="C18" s="16"/>
      <c r="D18" s="7" t="s">
        <v>18</v>
      </c>
      <c r="E18" s="15" t="s">
        <v>19</v>
      </c>
      <c r="F18" s="15" t="s">
        <v>20</v>
      </c>
    </row>
    <row r="19" spans="1:6" x14ac:dyDescent="0.25">
      <c r="A19" s="10" t="s">
        <v>1</v>
      </c>
      <c r="B19" s="18">
        <f>C6+C13+E13</f>
        <v>112713061</v>
      </c>
      <c r="C19" s="19"/>
      <c r="D19" s="10" t="s">
        <v>1</v>
      </c>
      <c r="E19" s="18">
        <f>E6</f>
        <v>5360000</v>
      </c>
      <c r="F19" s="20">
        <f>(E19/C6)*100</f>
        <v>7.8512741343552808</v>
      </c>
    </row>
    <row r="20" spans="1:6" x14ac:dyDescent="0.25">
      <c r="A20" s="13" t="s">
        <v>2</v>
      </c>
      <c r="B20" s="21">
        <f>C7+C14+E14</f>
        <v>27775065</v>
      </c>
      <c r="C20" s="22"/>
      <c r="D20" s="13" t="s">
        <v>2</v>
      </c>
      <c r="E20" s="21">
        <f>E7</f>
        <v>1385200</v>
      </c>
      <c r="F20" s="23">
        <f>(E20/C7)*100</f>
        <v>22.009590664832004</v>
      </c>
    </row>
    <row r="21" spans="1:6" x14ac:dyDescent="0.25">
      <c r="A21" s="13" t="s">
        <v>3</v>
      </c>
      <c r="B21" s="21">
        <f>C8+C15+E15</f>
        <v>27501975</v>
      </c>
      <c r="C21" s="22"/>
      <c r="D21" s="13" t="s">
        <v>3</v>
      </c>
      <c r="E21" s="21">
        <f>E8</f>
        <v>1771058</v>
      </c>
      <c r="F21" s="23">
        <f>(E21/C8)*100</f>
        <v>31.539622779944164</v>
      </c>
    </row>
    <row r="22" spans="1:6" x14ac:dyDescent="0.25">
      <c r="A22" s="7" t="s">
        <v>15</v>
      </c>
      <c r="B22" s="16">
        <f>SUM(B19:B21)</f>
        <v>167990101</v>
      </c>
      <c r="C22" s="24"/>
      <c r="D22" s="7" t="s">
        <v>15</v>
      </c>
      <c r="E22" s="16">
        <f>E9</f>
        <v>8516258</v>
      </c>
      <c r="F22" s="25">
        <f t="shared" ref="F22" si="2">(E22/C9)*100</f>
        <v>10.621671092208091</v>
      </c>
    </row>
    <row r="23" spans="1:6" x14ac:dyDescent="0.25">
      <c r="E23" s="5"/>
    </row>
    <row r="24" spans="1:6" x14ac:dyDescent="0.25">
      <c r="A24" s="1"/>
    </row>
  </sheetData>
  <mergeCells count="9">
    <mergeCell ref="A3:F3"/>
    <mergeCell ref="A11:A12"/>
    <mergeCell ref="B11:B12"/>
    <mergeCell ref="C11:D11"/>
    <mergeCell ref="E11:F11"/>
    <mergeCell ref="C4:D4"/>
    <mergeCell ref="E4:F4"/>
    <mergeCell ref="B4:B5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Agência Nacional de Águas</dc:creator>
  <cp:lastModifiedBy>Administrador</cp:lastModifiedBy>
  <dcterms:created xsi:type="dcterms:W3CDTF">2018-11-20T13:14:59Z</dcterms:created>
  <dcterms:modified xsi:type="dcterms:W3CDTF">2018-11-23T17:16:41Z</dcterms:modified>
</cp:coreProperties>
</file>